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Лист1!$V$1:$V$20</definedName>
  </definedNames>
  <calcPr calcId="144525"/>
</workbook>
</file>

<file path=xl/sharedStrings.xml><?xml version="1.0" encoding="utf-8"?>
<sst xmlns="http://schemas.openxmlformats.org/spreadsheetml/2006/main" count="42" uniqueCount="42">
  <si>
    <t>Отчет оператора о сборе и обобщении информации о качестве условий оказания услуг организациями социального обслуживания согласно контракта №150/2018 от 03.09.2018</t>
  </si>
  <si>
    <t>ДОСТИЖЕНИЕ ПОКАЗАТЕЛЕЙ НЕЗАВИСИМОЙ ОЦЕНКИ</t>
  </si>
  <si>
    <t>Наименование организации социального обслуживания</t>
  </si>
  <si>
    <r>
      <rPr>
        <b/>
        <sz val="10"/>
        <color theme="1"/>
        <rFont val="Times New Roman"/>
        <charset val="204"/>
      </rPr>
      <t xml:space="preserve">ПОКАЗАТЕЛИ, ХАРАКТЕРИЗУЮЩИЕ ОБЩИЕ КРИТЕРИИ ОЦЕНКИ КАЧЕСТВА УСЛОВИЙ ОКАЗАНИЯ УСЛУГ ОРГАНИЗАЦИЯМИ СОЦИАЛЬНОГО
ОБСЛУЖИВАНИЯ </t>
    </r>
    <r>
      <rPr>
        <b/>
        <i/>
        <sz val="10"/>
        <color theme="1"/>
        <rFont val="Times New Roman"/>
        <charset val="204"/>
      </rPr>
      <t>(в баллах)</t>
    </r>
    <r>
      <rPr>
        <b/>
        <sz val="10"/>
        <color theme="1"/>
        <rFont val="Times New Roman"/>
        <charset val="204"/>
      </rPr>
      <t xml:space="preserve">
</t>
    </r>
  </si>
  <si>
    <t>1.1</t>
  </si>
  <si>
    <t>1.2</t>
  </si>
  <si>
    <t>1.3</t>
  </si>
  <si>
    <t>1</t>
  </si>
  <si>
    <t>2.1</t>
  </si>
  <si>
    <t>2.2</t>
  </si>
  <si>
    <t>2.3</t>
  </si>
  <si>
    <t>2</t>
  </si>
  <si>
    <t>3.1</t>
  </si>
  <si>
    <t>3.2</t>
  </si>
  <si>
    <t>3.3</t>
  </si>
  <si>
    <t>3</t>
  </si>
  <si>
    <t>4.1</t>
  </si>
  <si>
    <t>4.2</t>
  </si>
  <si>
    <t>4.3</t>
  </si>
  <si>
    <t>4</t>
  </si>
  <si>
    <t>5.1</t>
  </si>
  <si>
    <t>5.2</t>
  </si>
  <si>
    <t>5.3</t>
  </si>
  <si>
    <t>5</t>
  </si>
  <si>
    <r>
      <rPr>
        <b/>
        <sz val="11"/>
        <color theme="1"/>
        <rFont val="Times New Roman"/>
        <charset val="204"/>
      </rPr>
      <t xml:space="preserve">Общий показатель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charset val="204"/>
      </rPr>
      <t>(в баллах)</t>
    </r>
  </si>
  <si>
    <t>ОАУСО «Новгородский психоневрологический интернат»</t>
  </si>
  <si>
    <t>ОАУСО «Комплексный центр социального обслуживания населения Великого Новгорода и Новгородского района»</t>
  </si>
  <si>
    <t>ОАУСО «Новгородский центр социальной адаптации»</t>
  </si>
  <si>
    <t>ОАУСО «Боровичский комплексный центр социального обслуживания»</t>
  </si>
  <si>
    <t>ОАУСО «Боровичский дом-интернат для престарелых и инвалидов»</t>
  </si>
  <si>
    <t>ОАУСО «Валдайский комплексный центр социального обслуживания населения»</t>
  </si>
  <si>
    <t>ОАУСО «Мошенской комплексный центр социального обслуживания населения»</t>
  </si>
  <si>
    <t>ОАУСО «Мошенской дом-интернат для престарелых и инвалидов»</t>
  </si>
  <si>
    <t>ОАУСО «Окуловский комплексный центр социального обслуживания населения»</t>
  </si>
  <si>
    <t>ОАУСО «Старорусский дом-интернат для престарелых и инвалидов «Приильменье»</t>
  </si>
  <si>
    <t>ОАУСО «Хвойнинский комплексный центр социального обслуживания населения»</t>
  </si>
  <si>
    <t>ОАУСО «Шимский комплексный центр социального обслуживания населения»</t>
  </si>
  <si>
    <t>ОАУСО «Новгородский социально-реабилитационный центр для несовершеннолетних «Подросток»</t>
  </si>
  <si>
    <t>ОБУСО «Крестецкий комплексный центр социального обслуживания населения»</t>
  </si>
  <si>
    <t>ОБУСО «Маревский комплексный центр социального обслуживания населения»</t>
  </si>
  <si>
    <t xml:space="preserve">итого </t>
  </si>
  <si>
    <r>
      <rPr>
        <sz val="14"/>
        <color theme="1"/>
        <rFont val="Times New Roman"/>
        <charset val="204"/>
      </rPr>
      <t xml:space="preserve">Значения показателей рассчитаны в соответствии с приказом Министерства труда и социальной защиты Российской Федерации от 23.05.2018  №317н «Об утверждении показателей, характеризующих общие критерии оценки качества условий оказания услуг организациями социального обслуживания и федеральными учреждениями медико -социальной экспертизы» и приказом Министерства труда и социальной защиты Российской Федерации от 31.05.2018  № 344н «Об утверждении единого порядка расчета показателей, характеризующих общие критерии оценки качества условий оказания услуг организациями в сфере культуры, охраны здоровья, образования, социального обслуживания и федеральными учреждениями медико - социальной экспертизы».  Количество обработанных анкет: 864                                             
                                                          </t>
    </r>
    <r>
      <rPr>
        <b/>
        <sz val="14"/>
        <color theme="1"/>
        <rFont val="Times New Roman"/>
        <charset val="204"/>
      </rPr>
      <t>Показатель оценки качества по отрасли социальной сферы в субъекте: 90,68</t>
    </r>
    <r>
      <rPr>
        <sz val="14"/>
        <color theme="1"/>
        <rFont val="Times New Roman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</si>
</sst>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33">
    <font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sz val="14"/>
      <color theme="1"/>
      <name val="Times New Roman"/>
      <charset val="204"/>
    </font>
    <font>
      <b/>
      <sz val="9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i/>
      <sz val="10"/>
      <color theme="1"/>
      <name val="Times New Roman"/>
      <charset val="204"/>
    </font>
    <font>
      <b/>
      <i/>
      <sz val="11"/>
      <color theme="1"/>
      <name val="Times New Roman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5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3" borderId="1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2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Border="1"/>
    <xf numFmtId="0" fontId="0" fillId="0" borderId="1" xfId="0" applyBorder="1"/>
    <xf numFmtId="0" fontId="7" fillId="0" borderId="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4" borderId="1" xfId="0" applyFill="1" applyBorder="1"/>
    <xf numFmtId="0" fontId="10" fillId="0" borderId="1" xfId="0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tabSelected="1" zoomScale="75" zoomScaleNormal="75" topLeftCell="A7" workbookViewId="0">
      <selection activeCell="V10" sqref="V10"/>
    </sheetView>
  </sheetViews>
  <sheetFormatPr defaultColWidth="9" defaultRowHeight="15"/>
  <cols>
    <col min="1" max="1" width="30.1047619047619" customWidth="1"/>
    <col min="22" max="22" width="14.3333333333333" customWidth="1"/>
  </cols>
  <sheetData>
    <row r="1" ht="27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3" t="s">
        <v>1</v>
      </c>
    </row>
    <row r="2" ht="32.25" customHeight="1" spans="1:23">
      <c r="A2" s="5" t="s">
        <v>2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4"/>
      <c r="V2" s="4"/>
      <c r="W2" s="25"/>
    </row>
    <row r="3" s="1" customFormat="1" ht="49.5" customHeight="1" spans="1:23">
      <c r="A3" s="8"/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9" t="s">
        <v>12</v>
      </c>
      <c r="K3" s="9" t="s">
        <v>13</v>
      </c>
      <c r="L3" s="9" t="s">
        <v>14</v>
      </c>
      <c r="M3" s="10" t="s">
        <v>15</v>
      </c>
      <c r="N3" s="9" t="s">
        <v>16</v>
      </c>
      <c r="O3" s="9" t="s">
        <v>17</v>
      </c>
      <c r="P3" s="9" t="s">
        <v>18</v>
      </c>
      <c r="Q3" s="10" t="s">
        <v>19</v>
      </c>
      <c r="R3" s="9" t="s">
        <v>20</v>
      </c>
      <c r="S3" s="9" t="s">
        <v>21</v>
      </c>
      <c r="T3" s="9" t="s">
        <v>22</v>
      </c>
      <c r="U3" s="10" t="s">
        <v>23</v>
      </c>
      <c r="V3" s="26" t="s">
        <v>24</v>
      </c>
      <c r="W3" s="27"/>
    </row>
    <row r="4" ht="51" customHeight="1" spans="1:23">
      <c r="A4" s="11" t="s">
        <v>25</v>
      </c>
      <c r="B4" s="12">
        <v>90</v>
      </c>
      <c r="C4" s="13">
        <v>100</v>
      </c>
      <c r="D4" s="13">
        <v>100</v>
      </c>
      <c r="E4" s="14">
        <f>0.3*B4+0.3*C4+0.4*D4</f>
        <v>97</v>
      </c>
      <c r="F4" s="13">
        <v>100</v>
      </c>
      <c r="G4" s="13">
        <v>44</v>
      </c>
      <c r="H4" s="13">
        <v>100</v>
      </c>
      <c r="I4" s="14">
        <f>0.3*F4+0.4*G4+0.3*H4</f>
        <v>77.6</v>
      </c>
      <c r="J4" s="13">
        <v>60</v>
      </c>
      <c r="K4" s="13">
        <v>60</v>
      </c>
      <c r="L4" s="13">
        <v>100</v>
      </c>
      <c r="M4" s="14">
        <f>0.3*J4+0.4*K4+0.3*L4</f>
        <v>72</v>
      </c>
      <c r="N4" s="13">
        <v>100</v>
      </c>
      <c r="O4" s="13">
        <v>100</v>
      </c>
      <c r="P4" s="13">
        <v>100</v>
      </c>
      <c r="Q4" s="14">
        <f>0.4*N4+0.4*O4+0.2*P4</f>
        <v>100</v>
      </c>
      <c r="R4" s="13">
        <v>100</v>
      </c>
      <c r="S4" s="13">
        <v>100</v>
      </c>
      <c r="T4" s="13">
        <v>100</v>
      </c>
      <c r="U4" s="14">
        <f>0.3*R4+0.2*S4+0.5*T4</f>
        <v>100</v>
      </c>
      <c r="V4" s="28">
        <f>W4/5</f>
        <v>89.32</v>
      </c>
      <c r="W4" s="29">
        <f>E4+I4+M4+Q4+U4</f>
        <v>446.6</v>
      </c>
    </row>
    <row r="5" ht="72.75" customHeight="1" spans="1:23">
      <c r="A5" s="15" t="s">
        <v>26</v>
      </c>
      <c r="B5" s="12">
        <v>100</v>
      </c>
      <c r="C5" s="12">
        <v>100</v>
      </c>
      <c r="D5" s="13">
        <v>100</v>
      </c>
      <c r="E5" s="14">
        <f t="shared" ref="E5:E18" si="0">0.3*B5+0.3*C5+0.4*D5</f>
        <v>100</v>
      </c>
      <c r="F5" s="13">
        <v>100</v>
      </c>
      <c r="G5" s="13">
        <v>69</v>
      </c>
      <c r="H5" s="13">
        <v>100</v>
      </c>
      <c r="I5" s="14">
        <f t="shared" ref="I5:I18" si="1">0.3*F5+0.4*G5+0.3*H5</f>
        <v>87.6</v>
      </c>
      <c r="J5" s="13">
        <v>60</v>
      </c>
      <c r="K5" s="13">
        <v>100</v>
      </c>
      <c r="L5" s="13">
        <v>98</v>
      </c>
      <c r="M5" s="14">
        <f t="shared" ref="M5:M18" si="2">0.3*J5+0.4*K5+0.3*L5</f>
        <v>87.4</v>
      </c>
      <c r="N5" s="13">
        <v>100</v>
      </c>
      <c r="O5" s="13">
        <v>100</v>
      </c>
      <c r="P5" s="13">
        <v>100</v>
      </c>
      <c r="Q5" s="14">
        <f t="shared" ref="Q5:Q18" si="3">0.4*N5+0.4*O5+0.2*P5</f>
        <v>100</v>
      </c>
      <c r="R5" s="13">
        <v>100</v>
      </c>
      <c r="S5" s="13">
        <v>100</v>
      </c>
      <c r="T5" s="13">
        <v>100</v>
      </c>
      <c r="U5" s="14">
        <f t="shared" ref="U5:U18" si="4">0.3*R5+0.2*S5+0.5*T5</f>
        <v>100</v>
      </c>
      <c r="V5" s="28">
        <f t="shared" ref="V5:V18" si="5">W5/5</f>
        <v>95</v>
      </c>
      <c r="W5" s="29">
        <f t="shared" ref="W5:W18" si="6">E5+I5+M5+Q5+U5</f>
        <v>475</v>
      </c>
    </row>
    <row r="6" ht="45.75" customHeight="1" spans="1:23">
      <c r="A6" s="15" t="s">
        <v>27</v>
      </c>
      <c r="B6" s="13">
        <v>100</v>
      </c>
      <c r="C6" s="13">
        <v>100</v>
      </c>
      <c r="D6" s="13">
        <v>94</v>
      </c>
      <c r="E6" s="14">
        <f t="shared" si="0"/>
        <v>97.6</v>
      </c>
      <c r="F6" s="13">
        <v>100</v>
      </c>
      <c r="G6" s="13">
        <v>68</v>
      </c>
      <c r="H6" s="13">
        <v>85</v>
      </c>
      <c r="I6" s="14">
        <f t="shared" si="1"/>
        <v>82.7</v>
      </c>
      <c r="J6" s="13">
        <v>40</v>
      </c>
      <c r="K6" s="13">
        <v>40</v>
      </c>
      <c r="L6" s="13">
        <v>80</v>
      </c>
      <c r="M6" s="14">
        <f t="shared" si="2"/>
        <v>52</v>
      </c>
      <c r="N6" s="13">
        <v>96</v>
      </c>
      <c r="O6" s="13">
        <v>100</v>
      </c>
      <c r="P6" s="13">
        <v>100</v>
      </c>
      <c r="Q6" s="14">
        <f t="shared" si="3"/>
        <v>98.4</v>
      </c>
      <c r="R6" s="13">
        <v>79</v>
      </c>
      <c r="S6" s="13">
        <v>84</v>
      </c>
      <c r="T6" s="13">
        <v>87</v>
      </c>
      <c r="U6" s="14">
        <f t="shared" si="4"/>
        <v>84</v>
      </c>
      <c r="V6" s="28">
        <f t="shared" si="5"/>
        <v>82.94</v>
      </c>
      <c r="W6" s="29">
        <f t="shared" si="6"/>
        <v>414.7</v>
      </c>
    </row>
    <row r="7" ht="42.75" spans="1:23">
      <c r="A7" s="15" t="s">
        <v>28</v>
      </c>
      <c r="B7" s="13">
        <v>100</v>
      </c>
      <c r="C7" s="13">
        <v>100</v>
      </c>
      <c r="D7" s="13">
        <v>99</v>
      </c>
      <c r="E7" s="14">
        <f t="shared" si="0"/>
        <v>99.6</v>
      </c>
      <c r="F7" s="13">
        <v>100</v>
      </c>
      <c r="G7" s="13">
        <v>67</v>
      </c>
      <c r="H7" s="13">
        <v>100</v>
      </c>
      <c r="I7" s="14">
        <f t="shared" si="1"/>
        <v>86.8</v>
      </c>
      <c r="J7" s="13">
        <v>60</v>
      </c>
      <c r="K7" s="13">
        <v>80</v>
      </c>
      <c r="L7" s="13">
        <v>100</v>
      </c>
      <c r="M7" s="14">
        <f t="shared" si="2"/>
        <v>80</v>
      </c>
      <c r="N7" s="13">
        <v>100</v>
      </c>
      <c r="O7" s="13">
        <v>99</v>
      </c>
      <c r="P7" s="13">
        <v>100</v>
      </c>
      <c r="Q7" s="14">
        <f t="shared" si="3"/>
        <v>99.6</v>
      </c>
      <c r="R7" s="13">
        <v>100</v>
      </c>
      <c r="S7" s="13">
        <v>100</v>
      </c>
      <c r="T7" s="13">
        <v>99</v>
      </c>
      <c r="U7" s="14">
        <f t="shared" si="4"/>
        <v>99.5</v>
      </c>
      <c r="V7" s="28">
        <f t="shared" si="5"/>
        <v>93.1</v>
      </c>
      <c r="W7" s="29">
        <f t="shared" si="6"/>
        <v>465.5</v>
      </c>
    </row>
    <row r="8" ht="44.25" customHeight="1" spans="1:23">
      <c r="A8" s="15" t="s">
        <v>29</v>
      </c>
      <c r="B8" s="13">
        <v>100</v>
      </c>
      <c r="C8" s="13">
        <v>100</v>
      </c>
      <c r="D8" s="13">
        <v>100</v>
      </c>
      <c r="E8" s="14">
        <f t="shared" si="0"/>
        <v>100</v>
      </c>
      <c r="F8" s="13">
        <v>100</v>
      </c>
      <c r="G8" s="13">
        <v>100</v>
      </c>
      <c r="H8" s="13">
        <v>100</v>
      </c>
      <c r="I8" s="14">
        <f t="shared" si="1"/>
        <v>100</v>
      </c>
      <c r="J8" s="13">
        <v>40</v>
      </c>
      <c r="K8" s="13">
        <v>40</v>
      </c>
      <c r="L8" s="13">
        <v>100</v>
      </c>
      <c r="M8" s="14">
        <f t="shared" si="2"/>
        <v>58</v>
      </c>
      <c r="N8" s="13">
        <v>100</v>
      </c>
      <c r="O8" s="13">
        <v>100</v>
      </c>
      <c r="P8" s="13">
        <v>100</v>
      </c>
      <c r="Q8" s="14">
        <f t="shared" si="3"/>
        <v>100</v>
      </c>
      <c r="R8" s="13">
        <v>100</v>
      </c>
      <c r="S8" s="13">
        <v>100</v>
      </c>
      <c r="T8" s="13">
        <v>100</v>
      </c>
      <c r="U8" s="14">
        <f t="shared" si="4"/>
        <v>100</v>
      </c>
      <c r="V8" s="28">
        <f t="shared" si="5"/>
        <v>91.6</v>
      </c>
      <c r="W8" s="29">
        <f t="shared" si="6"/>
        <v>458</v>
      </c>
    </row>
    <row r="9" s="2" customFormat="1" ht="57" spans="1:23">
      <c r="A9" s="16" t="s">
        <v>30</v>
      </c>
      <c r="B9" s="12">
        <v>100</v>
      </c>
      <c r="C9" s="12">
        <v>100</v>
      </c>
      <c r="D9" s="12">
        <v>100</v>
      </c>
      <c r="E9" s="14">
        <f t="shared" si="0"/>
        <v>100</v>
      </c>
      <c r="F9" s="12">
        <v>100</v>
      </c>
      <c r="G9" s="12">
        <v>99</v>
      </c>
      <c r="H9" s="12">
        <v>100</v>
      </c>
      <c r="I9" s="14">
        <f t="shared" si="1"/>
        <v>99.6</v>
      </c>
      <c r="J9" s="12">
        <v>70</v>
      </c>
      <c r="K9" s="12">
        <v>90</v>
      </c>
      <c r="L9" s="12">
        <v>100</v>
      </c>
      <c r="M9" s="14">
        <f t="shared" si="2"/>
        <v>87</v>
      </c>
      <c r="N9" s="12">
        <v>100</v>
      </c>
      <c r="O9" s="12">
        <v>100</v>
      </c>
      <c r="P9" s="12">
        <v>100</v>
      </c>
      <c r="Q9" s="14">
        <f t="shared" si="3"/>
        <v>100</v>
      </c>
      <c r="R9" s="12">
        <v>99</v>
      </c>
      <c r="S9" s="12">
        <v>100</v>
      </c>
      <c r="T9" s="12">
        <v>100</v>
      </c>
      <c r="U9" s="14">
        <f t="shared" si="4"/>
        <v>99.7</v>
      </c>
      <c r="V9" s="28">
        <f t="shared" si="5"/>
        <v>97.26</v>
      </c>
      <c r="W9" s="29">
        <f t="shared" si="6"/>
        <v>486.3</v>
      </c>
    </row>
    <row r="10" ht="57" spans="1:23">
      <c r="A10" s="15" t="s">
        <v>31</v>
      </c>
      <c r="B10" s="13">
        <v>100</v>
      </c>
      <c r="C10" s="13">
        <v>100</v>
      </c>
      <c r="D10" s="13">
        <v>98</v>
      </c>
      <c r="E10" s="14">
        <f t="shared" si="0"/>
        <v>99.2</v>
      </c>
      <c r="F10" s="13">
        <v>100</v>
      </c>
      <c r="G10" s="13">
        <v>100</v>
      </c>
      <c r="H10" s="13">
        <v>100</v>
      </c>
      <c r="I10" s="14">
        <f t="shared" si="1"/>
        <v>100</v>
      </c>
      <c r="J10" s="13">
        <v>60</v>
      </c>
      <c r="K10" s="13">
        <v>60</v>
      </c>
      <c r="L10" s="13">
        <v>100</v>
      </c>
      <c r="M10" s="14">
        <f t="shared" si="2"/>
        <v>72</v>
      </c>
      <c r="N10" s="13">
        <v>100</v>
      </c>
      <c r="O10" s="13">
        <v>100</v>
      </c>
      <c r="P10" s="13">
        <v>100</v>
      </c>
      <c r="Q10" s="14">
        <f t="shared" si="3"/>
        <v>100</v>
      </c>
      <c r="R10" s="13">
        <v>98</v>
      </c>
      <c r="S10" s="13">
        <v>99</v>
      </c>
      <c r="T10" s="13">
        <v>100</v>
      </c>
      <c r="U10" s="14">
        <f t="shared" si="4"/>
        <v>99.2</v>
      </c>
      <c r="V10" s="28">
        <f t="shared" si="5"/>
        <v>94.08</v>
      </c>
      <c r="W10" s="29">
        <f t="shared" si="6"/>
        <v>470.4</v>
      </c>
    </row>
    <row r="11" ht="42.75" customHeight="1" spans="1:23">
      <c r="A11" s="15" t="s">
        <v>32</v>
      </c>
      <c r="B11" s="12">
        <v>95</v>
      </c>
      <c r="C11" s="13">
        <v>100</v>
      </c>
      <c r="D11" s="13">
        <v>95</v>
      </c>
      <c r="E11" s="14">
        <f t="shared" si="0"/>
        <v>96.5</v>
      </c>
      <c r="F11" s="13">
        <v>100</v>
      </c>
      <c r="G11" s="13">
        <v>70</v>
      </c>
      <c r="H11" s="13">
        <v>100</v>
      </c>
      <c r="I11" s="14">
        <f t="shared" si="1"/>
        <v>88</v>
      </c>
      <c r="J11" s="13">
        <v>80</v>
      </c>
      <c r="K11" s="13">
        <v>60</v>
      </c>
      <c r="L11" s="13">
        <v>100</v>
      </c>
      <c r="M11" s="14">
        <f t="shared" si="2"/>
        <v>78</v>
      </c>
      <c r="N11" s="13">
        <v>100</v>
      </c>
      <c r="O11" s="13">
        <v>100</v>
      </c>
      <c r="P11" s="13">
        <v>100</v>
      </c>
      <c r="Q11" s="14">
        <f t="shared" si="3"/>
        <v>100</v>
      </c>
      <c r="R11" s="13">
        <v>100</v>
      </c>
      <c r="S11" s="13">
        <v>100</v>
      </c>
      <c r="T11" s="13">
        <v>100</v>
      </c>
      <c r="U11" s="14">
        <f t="shared" si="4"/>
        <v>100</v>
      </c>
      <c r="V11" s="28">
        <f t="shared" si="5"/>
        <v>92.5</v>
      </c>
      <c r="W11" s="29">
        <f t="shared" si="6"/>
        <v>462.5</v>
      </c>
    </row>
    <row r="12" s="2" customFormat="1" ht="57" spans="1:23">
      <c r="A12" s="16" t="s">
        <v>33</v>
      </c>
      <c r="B12" s="12">
        <v>90</v>
      </c>
      <c r="C12" s="12">
        <v>100</v>
      </c>
      <c r="D12" s="12">
        <v>100</v>
      </c>
      <c r="E12" s="14">
        <f t="shared" si="0"/>
        <v>97</v>
      </c>
      <c r="F12" s="12">
        <v>100</v>
      </c>
      <c r="G12" s="12">
        <v>99</v>
      </c>
      <c r="H12" s="12">
        <v>100</v>
      </c>
      <c r="I12" s="14">
        <f t="shared" si="1"/>
        <v>99.6</v>
      </c>
      <c r="J12" s="12">
        <v>30</v>
      </c>
      <c r="K12" s="12">
        <v>70</v>
      </c>
      <c r="L12" s="12">
        <v>100</v>
      </c>
      <c r="M12" s="14">
        <f t="shared" si="2"/>
        <v>67</v>
      </c>
      <c r="N12" s="12">
        <v>100</v>
      </c>
      <c r="O12" s="12">
        <v>100</v>
      </c>
      <c r="P12" s="12">
        <v>100</v>
      </c>
      <c r="Q12" s="14">
        <f t="shared" si="3"/>
        <v>100</v>
      </c>
      <c r="R12" s="12">
        <v>99</v>
      </c>
      <c r="S12" s="12">
        <v>100</v>
      </c>
      <c r="T12" s="12">
        <v>100</v>
      </c>
      <c r="U12" s="14">
        <f t="shared" si="4"/>
        <v>99.7</v>
      </c>
      <c r="V12" s="28">
        <f t="shared" si="5"/>
        <v>92.66</v>
      </c>
      <c r="W12" s="29">
        <f t="shared" si="6"/>
        <v>463.3</v>
      </c>
    </row>
    <row r="13" s="3" customFormat="1" ht="45" customHeight="1" spans="1:23">
      <c r="A13" s="17" t="s">
        <v>34</v>
      </c>
      <c r="B13" s="12">
        <v>92.5</v>
      </c>
      <c r="C13" s="18">
        <v>100</v>
      </c>
      <c r="D13" s="18">
        <v>100</v>
      </c>
      <c r="E13" s="14">
        <f t="shared" si="0"/>
        <v>97.75</v>
      </c>
      <c r="F13" s="18">
        <v>100</v>
      </c>
      <c r="G13" s="18">
        <v>48</v>
      </c>
      <c r="H13" s="18">
        <v>99</v>
      </c>
      <c r="I13" s="14">
        <f t="shared" si="1"/>
        <v>78.9</v>
      </c>
      <c r="J13" s="18">
        <v>53</v>
      </c>
      <c r="K13" s="18">
        <v>40</v>
      </c>
      <c r="L13" s="18">
        <v>100</v>
      </c>
      <c r="M13" s="14">
        <f t="shared" si="2"/>
        <v>61.9</v>
      </c>
      <c r="N13" s="18">
        <v>100</v>
      </c>
      <c r="O13" s="18">
        <v>100</v>
      </c>
      <c r="P13" s="18">
        <v>100</v>
      </c>
      <c r="Q13" s="14">
        <f t="shared" si="3"/>
        <v>100</v>
      </c>
      <c r="R13" s="18">
        <v>100</v>
      </c>
      <c r="S13" s="18">
        <v>100</v>
      </c>
      <c r="T13" s="18">
        <v>100</v>
      </c>
      <c r="U13" s="14">
        <f t="shared" si="4"/>
        <v>100</v>
      </c>
      <c r="V13" s="28">
        <f t="shared" si="5"/>
        <v>87.71</v>
      </c>
      <c r="W13" s="29">
        <f t="shared" si="6"/>
        <v>438.55</v>
      </c>
    </row>
    <row r="14" ht="57" spans="1:23">
      <c r="A14" s="15" t="s">
        <v>35</v>
      </c>
      <c r="B14" s="13">
        <v>100</v>
      </c>
      <c r="C14" s="13">
        <v>100</v>
      </c>
      <c r="D14" s="13">
        <v>100</v>
      </c>
      <c r="E14" s="14">
        <f t="shared" si="0"/>
        <v>100</v>
      </c>
      <c r="F14" s="13">
        <v>100</v>
      </c>
      <c r="G14" s="13">
        <v>69</v>
      </c>
      <c r="H14" s="13">
        <v>100</v>
      </c>
      <c r="I14" s="14">
        <f t="shared" si="1"/>
        <v>87.6</v>
      </c>
      <c r="J14" s="12">
        <v>40</v>
      </c>
      <c r="K14" s="13">
        <v>60</v>
      </c>
      <c r="L14" s="13">
        <v>94</v>
      </c>
      <c r="M14" s="14">
        <f t="shared" si="2"/>
        <v>64.2</v>
      </c>
      <c r="N14" s="13">
        <v>100</v>
      </c>
      <c r="O14" s="13">
        <v>100</v>
      </c>
      <c r="P14" s="13">
        <v>100</v>
      </c>
      <c r="Q14" s="14">
        <f t="shared" si="3"/>
        <v>100</v>
      </c>
      <c r="R14" s="13">
        <v>100</v>
      </c>
      <c r="S14" s="13">
        <v>100</v>
      </c>
      <c r="T14" s="13">
        <v>100</v>
      </c>
      <c r="U14" s="14">
        <f t="shared" si="4"/>
        <v>100</v>
      </c>
      <c r="V14" s="28">
        <f t="shared" si="5"/>
        <v>90.36</v>
      </c>
      <c r="W14" s="29">
        <f t="shared" si="6"/>
        <v>451.8</v>
      </c>
    </row>
    <row r="15" ht="57" spans="1:23">
      <c r="A15" s="15" t="s">
        <v>36</v>
      </c>
      <c r="B15" s="13">
        <v>100</v>
      </c>
      <c r="C15" s="13">
        <v>100</v>
      </c>
      <c r="D15" s="13">
        <v>90</v>
      </c>
      <c r="E15" s="14">
        <f t="shared" si="0"/>
        <v>96</v>
      </c>
      <c r="F15" s="13">
        <v>93</v>
      </c>
      <c r="G15" s="13">
        <v>43</v>
      </c>
      <c r="H15" s="13">
        <v>100</v>
      </c>
      <c r="I15" s="22">
        <f t="shared" si="1"/>
        <v>75.1</v>
      </c>
      <c r="J15" s="13">
        <v>53</v>
      </c>
      <c r="K15" s="13">
        <v>53</v>
      </c>
      <c r="L15" s="13">
        <v>100</v>
      </c>
      <c r="M15" s="14">
        <f t="shared" si="2"/>
        <v>67.1</v>
      </c>
      <c r="N15" s="13">
        <v>100</v>
      </c>
      <c r="O15" s="13">
        <v>100</v>
      </c>
      <c r="P15" s="13">
        <v>100</v>
      </c>
      <c r="Q15" s="14">
        <f t="shared" si="3"/>
        <v>100</v>
      </c>
      <c r="R15" s="13">
        <v>100</v>
      </c>
      <c r="S15" s="13">
        <v>100</v>
      </c>
      <c r="T15" s="13">
        <v>100</v>
      </c>
      <c r="U15" s="14">
        <f t="shared" si="4"/>
        <v>100</v>
      </c>
      <c r="V15" s="28">
        <f t="shared" si="5"/>
        <v>87.64</v>
      </c>
      <c r="W15" s="29">
        <f t="shared" si="6"/>
        <v>438.2</v>
      </c>
    </row>
    <row r="16" ht="71.25" spans="1:23">
      <c r="A16" s="15" t="s">
        <v>37</v>
      </c>
      <c r="B16" s="13">
        <v>100</v>
      </c>
      <c r="C16" s="13">
        <v>100</v>
      </c>
      <c r="D16" s="13">
        <v>100</v>
      </c>
      <c r="E16" s="14">
        <f t="shared" si="0"/>
        <v>100</v>
      </c>
      <c r="F16" s="13">
        <v>100</v>
      </c>
      <c r="G16" s="13">
        <v>100</v>
      </c>
      <c r="H16" s="13">
        <v>91</v>
      </c>
      <c r="I16" s="14">
        <f t="shared" si="1"/>
        <v>97.3</v>
      </c>
      <c r="J16" s="13">
        <v>4</v>
      </c>
      <c r="K16" s="13">
        <v>80</v>
      </c>
      <c r="L16" s="13">
        <v>100</v>
      </c>
      <c r="M16" s="14">
        <f t="shared" si="2"/>
        <v>63.2</v>
      </c>
      <c r="N16" s="13">
        <v>100</v>
      </c>
      <c r="O16" s="13">
        <v>96</v>
      </c>
      <c r="P16" s="13">
        <v>96</v>
      </c>
      <c r="Q16" s="14">
        <f t="shared" si="3"/>
        <v>97.6</v>
      </c>
      <c r="R16" s="13">
        <v>100</v>
      </c>
      <c r="S16" s="13">
        <v>100</v>
      </c>
      <c r="T16" s="13">
        <v>100</v>
      </c>
      <c r="U16" s="14">
        <f t="shared" si="4"/>
        <v>100</v>
      </c>
      <c r="V16" s="28">
        <f t="shared" si="5"/>
        <v>91.62</v>
      </c>
      <c r="W16" s="29">
        <f t="shared" si="6"/>
        <v>458.1</v>
      </c>
    </row>
    <row r="17" s="2" customFormat="1" ht="57" spans="1:23">
      <c r="A17" s="16" t="s">
        <v>38</v>
      </c>
      <c r="B17" s="12">
        <v>100</v>
      </c>
      <c r="C17" s="12">
        <v>100</v>
      </c>
      <c r="D17" s="12">
        <v>99</v>
      </c>
      <c r="E17" s="14">
        <f t="shared" si="0"/>
        <v>99.6</v>
      </c>
      <c r="F17" s="12">
        <v>80</v>
      </c>
      <c r="G17" s="12">
        <v>67</v>
      </c>
      <c r="H17" s="12">
        <v>96</v>
      </c>
      <c r="I17" s="14">
        <f t="shared" si="1"/>
        <v>79.6</v>
      </c>
      <c r="J17" s="12">
        <v>20</v>
      </c>
      <c r="K17" s="12">
        <v>70</v>
      </c>
      <c r="L17" s="12">
        <v>90</v>
      </c>
      <c r="M17" s="14">
        <f t="shared" si="2"/>
        <v>61</v>
      </c>
      <c r="N17" s="12">
        <v>100</v>
      </c>
      <c r="O17" s="12">
        <v>100</v>
      </c>
      <c r="P17" s="12">
        <v>100</v>
      </c>
      <c r="Q17" s="14">
        <f t="shared" si="3"/>
        <v>100</v>
      </c>
      <c r="R17" s="12">
        <v>97</v>
      </c>
      <c r="S17" s="12">
        <v>99</v>
      </c>
      <c r="T17" s="12">
        <v>100</v>
      </c>
      <c r="U17" s="14">
        <f t="shared" si="4"/>
        <v>98.9</v>
      </c>
      <c r="V17" s="28">
        <f t="shared" si="5"/>
        <v>87.82</v>
      </c>
      <c r="W17" s="29">
        <f t="shared" si="6"/>
        <v>439.1</v>
      </c>
    </row>
    <row r="18" ht="57" spans="1:23">
      <c r="A18" s="15" t="s">
        <v>39</v>
      </c>
      <c r="B18" s="13">
        <v>100</v>
      </c>
      <c r="C18" s="13">
        <v>100</v>
      </c>
      <c r="D18" s="13">
        <v>88</v>
      </c>
      <c r="E18" s="14">
        <f t="shared" si="0"/>
        <v>95.2</v>
      </c>
      <c r="F18" s="13">
        <v>100</v>
      </c>
      <c r="G18" s="13">
        <v>70</v>
      </c>
      <c r="H18" s="13">
        <v>91</v>
      </c>
      <c r="I18" s="14">
        <f t="shared" si="1"/>
        <v>85.3</v>
      </c>
      <c r="J18" s="13">
        <v>33</v>
      </c>
      <c r="K18" s="13">
        <v>47</v>
      </c>
      <c r="L18" s="13">
        <v>100</v>
      </c>
      <c r="M18" s="14">
        <f t="shared" si="2"/>
        <v>58.7</v>
      </c>
      <c r="N18" s="13">
        <v>100</v>
      </c>
      <c r="O18" s="13">
        <v>97</v>
      </c>
      <c r="P18" s="13">
        <v>94</v>
      </c>
      <c r="Q18" s="14">
        <f t="shared" si="3"/>
        <v>97.6</v>
      </c>
      <c r="R18" s="13">
        <v>91</v>
      </c>
      <c r="S18" s="13">
        <v>96</v>
      </c>
      <c r="T18" s="13">
        <v>100</v>
      </c>
      <c r="U18" s="14">
        <f t="shared" si="4"/>
        <v>96.5</v>
      </c>
      <c r="V18" s="28">
        <f t="shared" si="5"/>
        <v>86.66</v>
      </c>
      <c r="W18" s="29">
        <f t="shared" si="6"/>
        <v>433.3</v>
      </c>
    </row>
    <row r="19" ht="15.75" spans="1:23">
      <c r="A19" s="19" t="s">
        <v>40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0">
        <f>SUM(V4:V18)</f>
        <v>1360.27</v>
      </c>
      <c r="W19" s="31"/>
    </row>
    <row r="20" ht="95.25" customHeight="1" spans="1:23">
      <c r="A20" s="21" t="s">
        <v>41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</sheetData>
  <autoFilter ref="V1:V20">
    <extLst/>
  </autoFilter>
  <sortState ref="V4:V18">
    <sortCondition ref="V18" descending="1"/>
  </sortState>
  <mergeCells count="5">
    <mergeCell ref="A1:V1"/>
    <mergeCell ref="B2:U2"/>
    <mergeCell ref="A20:W20"/>
    <mergeCell ref="A2:A3"/>
    <mergeCell ref="W1:W3"/>
  </mergeCells>
  <pageMargins left="0.7" right="0.7" top="0.75" bottom="0.75" header="0.3" footer="0.3"/>
  <pageSetup paperSize="9" scale="47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Е.А.</dc:creator>
  <cp:lastModifiedBy>npni</cp:lastModifiedBy>
  <dcterms:created xsi:type="dcterms:W3CDTF">2018-12-20T09:17:00Z</dcterms:created>
  <cp:lastPrinted>2019-11-15T08:09:00Z</cp:lastPrinted>
  <dcterms:modified xsi:type="dcterms:W3CDTF">2021-06-09T07:36:25Z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1049-11.2.0.10130</vt:lpwstr>
  </property>
</Properties>
</file>